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720" windowHeight="4200" activeTab="8"/>
  </bookViews>
  <sheets>
    <sheet name="прил 1 вода" sheetId="1" r:id="rId1"/>
    <sheet name="прил 1 стоки" sheetId="2" r:id="rId2"/>
    <sheet name="приложение 2" sheetId="3" r:id="rId3"/>
    <sheet name="приложение 2 (2)" sheetId="4" r:id="rId4"/>
    <sheet name="прил 3" sheetId="5" r:id="rId5"/>
    <sheet name="прил 3 (2)" sheetId="6" r:id="rId6"/>
    <sheet name="прил4 в" sheetId="7" r:id="rId7"/>
    <sheet name="прил4 стоки" sheetId="8" r:id="rId8"/>
    <sheet name="прил7" sheetId="9" r:id="rId9"/>
  </sheets>
  <externalReferences>
    <externalReference r:id="rId12"/>
  </externalReferences>
  <definedNames>
    <definedName name="_GoBack" localSheetId="7">'прил4 стоки'!$B$4</definedName>
    <definedName name="_xlnm.Print_Titles" localSheetId="0">'прил 1 вода'!$4:$7</definedName>
    <definedName name="_xlnm.Print_Titles" localSheetId="1">'прил 1 стоки'!$4:$7</definedName>
    <definedName name="стокиобъем11" localSheetId="6">#REF!</definedName>
    <definedName name="стокиобъем11">#REF!</definedName>
    <definedName name="стокиобъем12" localSheetId="6">#REF!</definedName>
    <definedName name="стокиобъем12">#REF!</definedName>
    <definedName name="стокитариф11" localSheetId="6">#REF!</definedName>
    <definedName name="стокитариф11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<sst xmlns="http://schemas.openxmlformats.org/spreadsheetml/2006/main" count="274" uniqueCount="166">
  <si>
    <t>Наименование показателей</t>
  </si>
  <si>
    <t>3.1.</t>
  </si>
  <si>
    <t>3.2.</t>
  </si>
  <si>
    <t>4.1.</t>
  </si>
  <si>
    <t>Производственные расходы</t>
  </si>
  <si>
    <t>2.</t>
  </si>
  <si>
    <t>Ремонтные расходы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</si>
  <si>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</si>
  <si>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</si>
  <si>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</si>
  <si>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</si>
  <si>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</si>
  <si>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</si>
  <si>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</si>
  <si>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</si>
  <si>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</si>
  <si>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</si>
  <si>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</si>
  <si>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</si>
  <si>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</si>
  <si>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</si>
  <si>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</si>
  <si>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</si>
  <si>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</si>
  <si>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</si>
  <si>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</si>
  <si>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</si>
  <si>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</si>
  <si>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</si>
  <si>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</si>
  <si>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</si>
  <si>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</si>
  <si>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</si>
  <si>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</si>
  <si>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</si>
  <si>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</si>
  <si>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</si>
  <si>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</si>
  <si>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</si>
  <si>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</si>
  <si>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км</t>
  </si>
  <si>
    <t>шт</t>
  </si>
  <si>
    <t>тыс.м3/сутки</t>
  </si>
  <si>
    <t>%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</si>
  <si>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</si>
  <si>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</si>
  <si>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</si>
  <si>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</si>
  <si>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</si>
  <si>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</si>
  <si>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</si>
  <si>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</si>
  <si>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</si>
  <si>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</si>
  <si>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</si>
  <si>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кВт*ч/м3</t>
  </si>
  <si>
    <t>подъем</t>
  </si>
  <si>
    <t>кВтч/м3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</si>
  <si>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</si>
  <si>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</si>
  <si>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</si>
  <si>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</si>
  <si>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</si>
  <si>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</si>
  <si>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</si>
  <si>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</si>
  <si>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по приборам учета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</si>
  <si>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</si>
  <si>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</si>
  <si>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</si>
  <si>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</si>
  <si>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</si>
  <si>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</si>
  <si>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</si>
  <si>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</si>
  <si>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</si>
  <si>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</si>
  <si>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</si>
  <si>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</si>
  <si>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</si>
  <si>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</si>
  <si>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</si>
  <si>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</si>
  <si>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</si>
  <si>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</si>
  <si>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</si>
  <si>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</si>
  <si>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</si>
  <si>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</si>
  <si>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</si>
  <si>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5.1.</t>
  </si>
  <si>
    <t>5.2.</t>
  </si>
  <si>
    <t>на очистку сточной воды</t>
  </si>
  <si>
    <t>Объем воды, пропускаемой через очистные сооружения</t>
  </si>
  <si>
    <t>подъем воды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</si>
  <si>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</si>
  <si>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</si>
  <si>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</si>
  <si>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</si>
  <si>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</si>
  <si>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</si>
  <si>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</si>
  <si>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</si>
  <si>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</si>
  <si>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</si>
  <si>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</si>
  <si>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15.1.</t>
  </si>
  <si>
    <t>16.1.</t>
  </si>
  <si>
    <t>16.2.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</si>
  <si>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</si>
  <si>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</si>
  <si>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</si>
  <si>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</si>
  <si>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</si>
  <si>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 xml:space="preserve">План 2014 год </t>
  </si>
  <si>
    <t>План 2014 год</t>
  </si>
  <si>
    <t>8.1.</t>
  </si>
  <si>
    <t>8.2.</t>
  </si>
  <si>
    <t>11.</t>
  </si>
  <si>
    <t>Приложение № 1 
к экспертному заключению 
по делу № 196-13в</t>
  </si>
  <si>
    <t>Приложение № 1 
к экспертному заключению 
по делу № 197-13в</t>
  </si>
  <si>
    <t>11.1.</t>
  </si>
  <si>
    <t>11.1.1.</t>
  </si>
  <si>
    <t>11.2.</t>
  </si>
  <si>
    <t>11.3.</t>
  </si>
  <si>
    <t>11.3.1.</t>
  </si>
  <si>
    <t>11.4.</t>
  </si>
  <si>
    <t>11.4.1.</t>
  </si>
  <si>
    <t>Сульфат алюминия</t>
  </si>
  <si>
    <t>кг/м3</t>
  </si>
  <si>
    <t>гипохлорит натрия всего</t>
  </si>
  <si>
    <t>кг/м4</t>
  </si>
  <si>
    <t xml:space="preserve">кг/м3 </t>
  </si>
  <si>
    <t>Пропущено  сточных вод</t>
  </si>
  <si>
    <t xml:space="preserve">транспортировка сточных вод </t>
  </si>
  <si>
    <t>Приложение № 2 
к экспертному заключению 
по делу № 196-13в</t>
  </si>
  <si>
    <t>Приложение № 2 
к экспертному заключению 
по делу № 197-13в</t>
  </si>
  <si>
    <t>Приложение № 3 
к экспертному заключению 
по делу № 196-13в</t>
  </si>
  <si>
    <t>Приложение № 3 
к экспертному заключению 
по делу № 197-13в</t>
  </si>
  <si>
    <t>Приложение № 4
к экспертному заключению 
по делу № 196-13в</t>
  </si>
  <si>
    <t xml:space="preserve">Целевые показатели деятельности общества с ограниченной ответственностью «Рыбинский Коммунальный Комплекс» (город Заозерный, Рыбинский район, ИНН 2448005277 ) (водоотведение)                                                                                  </t>
  </si>
  <si>
    <t>Анализ основных технико – экономических показателей общества с ограниченной ответственностью «Рыбинский Коммунальный Комплекс» (город Заозерный, Рыбинский район, ИНН 2448005277 )</t>
  </si>
  <si>
    <t>Расходы, учтенные и неучтенные при расчете тарифов на питьевую воду для потребителей общества с ограниченной ответственностью «Рыбинский Коммунальный Комплекс» (город Заозерный, Рыбинский район, ИНН 2448005277 )</t>
  </si>
  <si>
    <t xml:space="preserve">Величина прибыли, необходимой для эффективного функционирования общества с ограниченной ответственностью «Рыбинский Коммунальный Комплекс» (город Заозерный, Рыбинский район, ИНН 2448005277 ) (питьевая вода)                                                                                   </t>
  </si>
  <si>
    <t xml:space="preserve">Величина прибыли, необходимой для эффективного функционирования общества с ограниченной ответственностью «Рыбинский Коммунальный Комплекс» (город Заозерный, Рыбинский район, ИНН 2448005277 ) (водоотведение)                                                                                   </t>
  </si>
  <si>
    <t>Приложение № 4 
к экспертному заключению 
по делу № 197-13в</t>
  </si>
  <si>
    <t xml:space="preserve">Целевые показатели деятельности общества с ограниченной ответственностью «Рыбинский Коммунальный Комплекс» (город Заозерный, Рыбинский район, ИНН 2448005277 ) (питьевая вода)                                                                                  </t>
  </si>
  <si>
    <t>Уровень потерь холодной воды при её транспортировке</t>
  </si>
  <si>
    <t>Удельный расход электроэнергии на подъем холодной воды</t>
  </si>
  <si>
    <t>Доля абонентов, осуществляющих расчеты за полученную воду по приборам учета</t>
  </si>
  <si>
    <t>Расходы, учтенные и неучтенные при расчете тарифов на водоотведение для потребителей общества с ограниченной ответственностью «Рыбинский Коммунальный Комплекс» (город Заозерный, Рыбинский район, ИНН 2448005277 )</t>
  </si>
  <si>
    <t>Приложение № 7
к экспертному заключению 
по делу № 196-13в
по делу № 197-13в</t>
  </si>
  <si>
    <t>Показатель (группы потребителей)</t>
  </si>
  <si>
    <t>Тарифы</t>
  </si>
  <si>
    <t>с 01.01.2014 по 30.06.2014</t>
  </si>
  <si>
    <t>с 01.07.2014 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</si>
  <si>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</si>
  <si>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</si>
  <si>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</si>
  <si>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</si>
  <si>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</si>
  <si>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</si>
  <si>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Водоотведение</t>
  </si>
  <si>
    <t>2.1.</t>
  </si>
  <si>
    <t>2.2.</t>
  </si>
  <si>
    <t>Тарифы на питьевую воду и водоотведение для потребителей общества с ограниченной ответственностью «Рыбинский Коммунальный Комплекс» 
(город Заозерный, Рыбинский район, ИНН 2448005277 )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</si>
</sst>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3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center"/>
      <protection/>
    </xf>
    <xf numFmtId="0" fontId="5" fillId="0" borderId="0" xfId="60" applyFont="1" applyAlignment="1">
      <alignment horizontal="center" wrapText="1"/>
      <protection/>
    </xf>
    <xf numFmtId="0" fontId="5" fillId="0" borderId="0" xfId="60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59" applyFont="1" applyAlignment="1">
      <alignment wrapText="1"/>
      <protection/>
    </xf>
    <xf numFmtId="0" fontId="7" fillId="0" borderId="0" xfId="59" applyFont="1" applyAlignment="1">
      <alignment wrapText="1"/>
      <protection/>
    </xf>
    <xf numFmtId="0" fontId="7" fillId="0" borderId="0" xfId="59" applyFont="1" applyAlignment="1">
      <alignment horizontal="right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 vertical="center" wrapText="1"/>
      <protection/>
    </xf>
    <xf numFmtId="0" fontId="5" fillId="0" borderId="10" xfId="59" applyFont="1" applyBorder="1" applyAlignment="1">
      <alignment vertical="center" wrapText="1"/>
      <protection/>
    </xf>
    <xf numFmtId="2" fontId="5" fillId="0" borderId="10" xfId="59" applyNumberFormat="1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wrapText="1"/>
      <protection/>
    </xf>
    <xf numFmtId="0" fontId="5" fillId="0" borderId="10" xfId="59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horizontal="right" wrapText="1"/>
      <protection/>
    </xf>
    <xf numFmtId="0" fontId="7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0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0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left" vertical="top" wrapText="1"/>
      <protection/>
    </xf>
    <xf numFmtId="0" fontId="15" fillId="33" borderId="10" xfId="53" applyFont="1" applyFill="1" applyBorder="1" applyAlignment="1">
      <alignment vertical="top" wrapText="1"/>
      <protection/>
    </xf>
    <xf numFmtId="0" fontId="15" fillId="33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0" fontId="1" fillId="0" borderId="10" xfId="58" applyFont="1" applyFill="1" applyBorder="1" applyAlignment="1">
      <alignment horizontal="left" vertical="center" wrapText="1"/>
      <protection/>
    </xf>
    <xf numFmtId="0" fontId="1" fillId="0" borderId="14" xfId="58" applyFont="1" applyFill="1" applyBorder="1" applyAlignment="1">
      <alignment vertical="center" wrapText="1"/>
      <protection/>
    </xf>
    <xf numFmtId="189" fontId="50" fillId="0" borderId="10" xfId="0" applyNumberFormat="1" applyFont="1" applyBorder="1" applyAlignment="1">
      <alignment horizontal="center" vertical="center" wrapText="1"/>
    </xf>
    <xf numFmtId="189" fontId="1" fillId="0" borderId="15" xfId="53" applyNumberFormat="1" applyFont="1" applyBorder="1" applyAlignment="1">
      <alignment horizontal="center"/>
      <protection/>
    </xf>
    <xf numFmtId="189" fontId="1" fillId="0" borderId="10" xfId="53" applyNumberFormat="1" applyFont="1" applyBorder="1" applyAlignment="1">
      <alignment horizontal="center"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vertical="center" wrapText="1"/>
    </xf>
    <xf numFmtId="184" fontId="5" fillId="0" borderId="10" xfId="57" applyNumberFormat="1" applyFont="1" applyBorder="1" applyAlignment="1">
      <alignment horizontal="center" vertical="center" wrapText="1"/>
      <protection/>
    </xf>
    <xf numFmtId="2" fontId="1" fillId="0" borderId="15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2" fontId="1" fillId="0" borderId="15" xfId="53" applyNumberFormat="1" applyFont="1" applyBorder="1" applyAlignment="1">
      <alignment horizontal="center" vertical="center" wrapText="1"/>
      <protection/>
    </xf>
    <xf numFmtId="0" fontId="6" fillId="0" borderId="0" xfId="57" applyFont="1" applyBorder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7" fillId="0" borderId="10" xfId="57" applyFont="1" applyBorder="1" applyAlignment="1">
      <alignment vertical="center" wrapText="1"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60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center" vertical="center" wrapText="1"/>
      <protection/>
    </xf>
    <xf numFmtId="0" fontId="7" fillId="0" borderId="0" xfId="60" applyFont="1" applyFill="1" applyAlignment="1">
      <alignment horizontal="left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7" fillId="0" borderId="0" xfId="59" applyFont="1" applyAlignment="1">
      <alignment horizontal="left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 wrapText="1"/>
      <protection/>
    </xf>
    <xf numFmtId="0" fontId="5" fillId="0" borderId="16" xfId="59" applyFont="1" applyBorder="1" applyAlignment="1">
      <alignment horizontal="center" vertical="center" wrapText="1"/>
      <protection/>
    </xf>
    <xf numFmtId="0" fontId="7" fillId="0" borderId="14" xfId="57" applyFont="1" applyBorder="1" applyAlignment="1">
      <alignment horizontal="center" vertical="center" wrapText="1"/>
      <protection/>
    </xf>
    <xf numFmtId="0" fontId="7" fillId="0" borderId="17" xfId="57" applyFont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justify" vertical="center" wrapText="1"/>
      <protection/>
    </xf>
    <xf numFmtId="0" fontId="7" fillId="0" borderId="0" xfId="57" applyFont="1" applyBorder="1" applyAlignment="1">
      <alignment horizontal="left" vertical="center" wrapText="1"/>
      <protection/>
    </xf>
    <xf numFmtId="0" fontId="7" fillId="0" borderId="0" xfId="57" applyFont="1" applyBorder="1" applyAlignment="1">
      <alignment horizontal="left" vertical="center"/>
      <protection/>
    </xf>
    <xf numFmtId="0" fontId="7" fillId="0" borderId="0" xfId="57" applyFont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/>
      <protection/>
    </xf>
    <xf numFmtId="0" fontId="7" fillId="0" borderId="13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Расчет реагентов и ф.м. 2008год" xfId="58"/>
    <cellStyle name="Обычный_Экспертное заключение ОАО Красноярская ТЭЦ-1 Водоотведение (приложения 1-7)" xfId="59"/>
    <cellStyle name="Обычный_Экспертное заключение ООО Типтур Водоотведение (приложения 1-7)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selection activeCell="I18" sqref="I17:I18"/>
    </sheetView>
  </sheetViews>
  <sheetFormatPr defaultColWidth="39.8515625" defaultRowHeight="12.75"/>
  <cols>
    <col min="1" max="1" width="7.28125" style="77" customWidth="1"/>
    <col min="2" max="2" width="34.8515625" style="66" customWidth="1"/>
    <col min="3" max="3" width="14.00390625" style="66" customWidth="1"/>
    <col min="4" max="4" width="14.421875" style="66" customWidth="1"/>
    <col min="5" max="5" width="15.00390625" style="66" customWidth="1"/>
    <col min="6" max="16384" width="39.8515625" style="66" customWidth="1"/>
  </cols>
  <sheetData>
    <row r="1" spans="1:5" ht="72" customHeight="1">
      <c r="A1" s="11"/>
      <c r="B1" s="10"/>
      <c r="C1" s="94" t="s">
        <v>119</v>
      </c>
      <c r="D1" s="94"/>
      <c r="E1" s="94"/>
    </row>
    <row r="2" spans="1:6" ht="67.5" customHeight="1">
      <c r="A2" s="95" t="s">
        <v>141</v>
      </c>
      <c r="B2" s="95"/>
      <c r="C2" s="95"/>
      <c r="D2" s="95"/>
      <c r="E2" s="95"/>
      <c r="F2" s="50"/>
    </row>
    <row r="3" ht="18.75">
      <c r="C3" s="12"/>
    </row>
    <row r="4" spans="1:5" ht="15" customHeight="1">
      <c r="A4" s="96" t="s">
        <v>21</v>
      </c>
      <c r="B4" s="96" t="s">
        <v>27</v>
      </c>
      <c r="C4" s="96" t="s">
        <v>28</v>
      </c>
      <c r="D4" s="99" t="s">
        <v>58</v>
      </c>
      <c r="E4" s="100"/>
    </row>
    <row r="5" spans="1:5" ht="18" customHeight="1">
      <c r="A5" s="97"/>
      <c r="B5" s="97"/>
      <c r="C5" s="97"/>
      <c r="D5" s="96" t="s">
        <v>34</v>
      </c>
      <c r="E5" s="96" t="s">
        <v>35</v>
      </c>
    </row>
    <row r="6" spans="1:5" ht="18" customHeight="1">
      <c r="A6" s="98"/>
      <c r="B6" s="98"/>
      <c r="C6" s="98"/>
      <c r="D6" s="98"/>
      <c r="E6" s="98"/>
    </row>
    <row r="7" spans="1:5" ht="15.75">
      <c r="A7" s="67">
        <v>1</v>
      </c>
      <c r="B7" s="67">
        <v>2</v>
      </c>
      <c r="C7" s="67">
        <v>3</v>
      </c>
      <c r="D7" s="67">
        <v>4</v>
      </c>
      <c r="E7" s="67">
        <v>5</v>
      </c>
    </row>
    <row r="8" spans="1:5" ht="31.5">
      <c r="A8" s="67">
        <v>1</v>
      </c>
      <c r="B8" s="62" t="s">
        <v>36</v>
      </c>
      <c r="C8" s="67" t="s">
        <v>40</v>
      </c>
      <c r="D8" s="78">
        <v>78.25</v>
      </c>
      <c r="E8" s="67">
        <v>74.16953</v>
      </c>
    </row>
    <row r="9" spans="1:5" ht="47.25">
      <c r="A9" s="67">
        <v>2</v>
      </c>
      <c r="B9" s="62" t="s">
        <v>37</v>
      </c>
      <c r="C9" s="67" t="s">
        <v>41</v>
      </c>
      <c r="D9" s="67">
        <v>35</v>
      </c>
      <c r="E9" s="67">
        <v>38</v>
      </c>
    </row>
    <row r="10" spans="1:5" ht="31.5">
      <c r="A10" s="67">
        <v>3</v>
      </c>
      <c r="B10" s="62" t="s">
        <v>38</v>
      </c>
      <c r="C10" s="67" t="s">
        <v>41</v>
      </c>
      <c r="D10" s="67">
        <v>0</v>
      </c>
      <c r="E10" s="67">
        <v>0</v>
      </c>
    </row>
    <row r="11" spans="1:5" ht="47.25">
      <c r="A11" s="67">
        <v>4</v>
      </c>
      <c r="B11" s="62" t="s">
        <v>39</v>
      </c>
      <c r="C11" s="67" t="s">
        <v>41</v>
      </c>
      <c r="D11" s="67">
        <v>0</v>
      </c>
      <c r="E11" s="67">
        <v>0</v>
      </c>
    </row>
    <row r="12" spans="1:5" ht="48" customHeight="1">
      <c r="A12" s="67">
        <v>5</v>
      </c>
      <c r="B12" s="62" t="s">
        <v>97</v>
      </c>
      <c r="C12" s="67" t="s">
        <v>29</v>
      </c>
      <c r="D12" s="78">
        <f>D17-D16</f>
        <v>241.79093</v>
      </c>
      <c r="E12" s="78">
        <f>E17-E16</f>
        <v>241.79093</v>
      </c>
    </row>
    <row r="13" spans="1:5" ht="22.5" customHeight="1">
      <c r="A13" s="67" t="s">
        <v>90</v>
      </c>
      <c r="B13" s="71" t="s">
        <v>98</v>
      </c>
      <c r="C13" s="67" t="s">
        <v>29</v>
      </c>
      <c r="D13" s="68">
        <v>0</v>
      </c>
      <c r="E13" s="68">
        <v>0</v>
      </c>
    </row>
    <row r="14" spans="1:5" ht="19.5" customHeight="1">
      <c r="A14" s="67" t="s">
        <v>91</v>
      </c>
      <c r="B14" s="72" t="s">
        <v>99</v>
      </c>
      <c r="C14" s="67" t="s">
        <v>29</v>
      </c>
      <c r="D14" s="78">
        <f>D12</f>
        <v>241.79093</v>
      </c>
      <c r="E14" s="78">
        <f>E12</f>
        <v>241.79093</v>
      </c>
    </row>
    <row r="15" spans="1:5" ht="39" customHeight="1">
      <c r="A15" s="67">
        <v>6</v>
      </c>
      <c r="B15" s="52" t="s">
        <v>93</v>
      </c>
      <c r="C15" s="67" t="s">
        <v>29</v>
      </c>
      <c r="D15" s="67">
        <v>47.744</v>
      </c>
      <c r="E15" s="67">
        <v>47.744</v>
      </c>
    </row>
    <row r="16" spans="1:5" ht="39" customHeight="1">
      <c r="A16" s="67">
        <v>7</v>
      </c>
      <c r="B16" s="52" t="s">
        <v>100</v>
      </c>
      <c r="C16" s="67" t="s">
        <v>29</v>
      </c>
      <c r="D16" s="67">
        <v>0.5940000000000001</v>
      </c>
      <c r="E16" s="67">
        <v>0.5940000000000001</v>
      </c>
    </row>
    <row r="17" spans="1:5" ht="31.5">
      <c r="A17" s="67">
        <v>8</v>
      </c>
      <c r="B17" s="62" t="s">
        <v>103</v>
      </c>
      <c r="C17" s="67" t="s">
        <v>29</v>
      </c>
      <c r="D17" s="78">
        <f>D21+D22</f>
        <v>242.38493</v>
      </c>
      <c r="E17" s="78">
        <f>E21+E22</f>
        <v>242.38493</v>
      </c>
    </row>
    <row r="18" spans="1:5" ht="20.25" customHeight="1">
      <c r="A18" s="67" t="s">
        <v>116</v>
      </c>
      <c r="B18" s="73" t="s">
        <v>101</v>
      </c>
      <c r="C18" s="67" t="s">
        <v>29</v>
      </c>
      <c r="D18" s="78">
        <v>0</v>
      </c>
      <c r="E18" s="78">
        <v>0</v>
      </c>
    </row>
    <row r="19" spans="1:5" ht="15.75" customHeight="1">
      <c r="A19" s="67" t="s">
        <v>117</v>
      </c>
      <c r="B19" s="73" t="s">
        <v>102</v>
      </c>
      <c r="C19" s="67" t="s">
        <v>29</v>
      </c>
      <c r="D19" s="78">
        <f>D17</f>
        <v>242.38493</v>
      </c>
      <c r="E19" s="78">
        <f>E17</f>
        <v>242.38493</v>
      </c>
    </row>
    <row r="20" spans="1:5" ht="34.5" customHeight="1">
      <c r="A20" s="67">
        <v>9</v>
      </c>
      <c r="B20" s="73" t="s">
        <v>104</v>
      </c>
      <c r="C20" s="67" t="s">
        <v>29</v>
      </c>
      <c r="D20" s="78">
        <v>0</v>
      </c>
      <c r="E20" s="78">
        <v>0</v>
      </c>
    </row>
    <row r="21" spans="1:5" ht="31.5">
      <c r="A21" s="67">
        <v>10</v>
      </c>
      <c r="B21" s="62" t="s">
        <v>30</v>
      </c>
      <c r="C21" s="67" t="s">
        <v>29</v>
      </c>
      <c r="D21" s="78">
        <v>13.62</v>
      </c>
      <c r="E21" s="78">
        <v>13.62</v>
      </c>
    </row>
    <row r="22" spans="1:5" ht="15.75">
      <c r="A22" s="67" t="s">
        <v>118</v>
      </c>
      <c r="B22" s="52" t="s">
        <v>105</v>
      </c>
      <c r="C22" s="67" t="s">
        <v>29</v>
      </c>
      <c r="D22" s="78">
        <v>228.76493</v>
      </c>
      <c r="E22" s="78">
        <v>228.76493</v>
      </c>
    </row>
    <row r="23" spans="1:5" ht="15.75">
      <c r="A23" s="67" t="s">
        <v>121</v>
      </c>
      <c r="B23" s="52" t="s">
        <v>63</v>
      </c>
      <c r="C23" s="67" t="s">
        <v>29</v>
      </c>
      <c r="D23" s="78">
        <v>183.57493</v>
      </c>
      <c r="E23" s="78">
        <v>183.57493</v>
      </c>
    </row>
    <row r="24" spans="1:5" ht="15.75">
      <c r="A24" s="68" t="s">
        <v>122</v>
      </c>
      <c r="B24" s="52" t="s">
        <v>66</v>
      </c>
      <c r="C24" s="67" t="s">
        <v>29</v>
      </c>
      <c r="D24" s="78"/>
      <c r="E24" s="68"/>
    </row>
    <row r="25" spans="1:5" ht="15.75">
      <c r="A25" s="67" t="s">
        <v>123</v>
      </c>
      <c r="B25" s="52" t="s">
        <v>31</v>
      </c>
      <c r="C25" s="67" t="s">
        <v>29</v>
      </c>
      <c r="D25" s="78">
        <v>14.530000000000001</v>
      </c>
      <c r="E25" s="78">
        <v>14.530000000000001</v>
      </c>
    </row>
    <row r="26" spans="1:5" ht="15.75">
      <c r="A26" s="67" t="s">
        <v>124</v>
      </c>
      <c r="B26" s="52" t="s">
        <v>64</v>
      </c>
      <c r="C26" s="67" t="s">
        <v>29</v>
      </c>
      <c r="D26" s="78">
        <v>21.400000000000002</v>
      </c>
      <c r="E26" s="78">
        <v>21.400000000000002</v>
      </c>
    </row>
    <row r="27" spans="1:5" ht="15.75">
      <c r="A27" s="67" t="s">
        <v>125</v>
      </c>
      <c r="B27" s="52" t="s">
        <v>66</v>
      </c>
      <c r="C27" s="67" t="s">
        <v>29</v>
      </c>
      <c r="D27" s="78"/>
      <c r="E27" s="78"/>
    </row>
    <row r="28" spans="1:5" ht="15.75">
      <c r="A28" s="67" t="s">
        <v>126</v>
      </c>
      <c r="B28" s="52" t="s">
        <v>65</v>
      </c>
      <c r="C28" s="67" t="s">
        <v>29</v>
      </c>
      <c r="D28" s="78">
        <v>9.26</v>
      </c>
      <c r="E28" s="78">
        <v>9.26</v>
      </c>
    </row>
    <row r="29" spans="1:5" ht="15.75">
      <c r="A29" s="67" t="s">
        <v>127</v>
      </c>
      <c r="B29" s="52" t="s">
        <v>66</v>
      </c>
      <c r="C29" s="67" t="s">
        <v>29</v>
      </c>
      <c r="D29" s="68"/>
      <c r="E29" s="68"/>
    </row>
    <row r="30" spans="1:5" ht="15.75">
      <c r="A30" s="67">
        <v>12</v>
      </c>
      <c r="B30" s="63" t="s">
        <v>32</v>
      </c>
      <c r="C30" s="69" t="s">
        <v>33</v>
      </c>
      <c r="D30" s="76">
        <v>254.98399999999998</v>
      </c>
      <c r="E30" s="76">
        <v>254.98399999999998</v>
      </c>
    </row>
    <row r="31" spans="1:5" ht="60">
      <c r="A31" s="67">
        <v>13</v>
      </c>
      <c r="B31" s="63" t="s">
        <v>88</v>
      </c>
      <c r="C31" s="69"/>
      <c r="D31" s="68"/>
      <c r="E31" s="68"/>
    </row>
    <row r="32" spans="1:5" ht="15" customHeight="1">
      <c r="A32" s="67" t="s">
        <v>106</v>
      </c>
      <c r="B32" s="63" t="s">
        <v>94</v>
      </c>
      <c r="C32" s="69" t="s">
        <v>57</v>
      </c>
      <c r="D32" s="68">
        <v>0.9767277147025322</v>
      </c>
      <c r="E32" s="68">
        <v>0.9767277147025322</v>
      </c>
    </row>
    <row r="33" spans="1:5" ht="31.5">
      <c r="A33" s="67">
        <v>16</v>
      </c>
      <c r="B33" s="63" t="s">
        <v>87</v>
      </c>
      <c r="C33" s="69"/>
      <c r="D33" s="52"/>
      <c r="E33" s="52"/>
    </row>
    <row r="34" spans="1:5" ht="15.75">
      <c r="A34" s="67" t="s">
        <v>107</v>
      </c>
      <c r="B34" s="79" t="s">
        <v>128</v>
      </c>
      <c r="C34" s="69" t="s">
        <v>129</v>
      </c>
      <c r="D34" s="78">
        <v>0.17</v>
      </c>
      <c r="E34" s="78">
        <v>0.17</v>
      </c>
    </row>
    <row r="35" spans="1:5" ht="15.75">
      <c r="A35" s="67" t="s">
        <v>108</v>
      </c>
      <c r="B35" s="80" t="s">
        <v>130</v>
      </c>
      <c r="C35" s="69" t="s">
        <v>131</v>
      </c>
      <c r="D35" s="67">
        <v>0.225</v>
      </c>
      <c r="E35" s="67">
        <v>0.225</v>
      </c>
    </row>
    <row r="36" spans="1:5" ht="15.75">
      <c r="A36" s="35">
        <v>17</v>
      </c>
      <c r="B36" s="36" t="s">
        <v>49</v>
      </c>
      <c r="C36" s="35" t="s">
        <v>43</v>
      </c>
      <c r="D36" s="67">
        <v>105.4</v>
      </c>
      <c r="E36" s="67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3" sqref="H3"/>
    </sheetView>
  </sheetViews>
  <sheetFormatPr defaultColWidth="39.8515625" defaultRowHeight="12.75"/>
  <cols>
    <col min="1" max="1" width="8.7109375" style="53" customWidth="1"/>
    <col min="2" max="2" width="32.7109375" style="53" customWidth="1"/>
    <col min="3" max="3" width="13.28125" style="53" customWidth="1"/>
    <col min="4" max="4" width="14.28125" style="53" customWidth="1"/>
    <col min="5" max="5" width="13.00390625" style="53" customWidth="1"/>
    <col min="6" max="16384" width="39.8515625" style="53" customWidth="1"/>
  </cols>
  <sheetData>
    <row r="1" spans="1:5" ht="60.75" customHeight="1">
      <c r="A1" s="54"/>
      <c r="B1" s="54"/>
      <c r="C1" s="101" t="s">
        <v>120</v>
      </c>
      <c r="D1" s="101"/>
      <c r="E1" s="101"/>
    </row>
    <row r="2" spans="1:5" ht="75.75" customHeight="1">
      <c r="A2" s="102" t="s">
        <v>141</v>
      </c>
      <c r="B2" s="102"/>
      <c r="C2" s="102"/>
      <c r="D2" s="102"/>
      <c r="E2" s="102"/>
    </row>
    <row r="3" ht="18.75">
      <c r="C3" s="12"/>
    </row>
    <row r="4" spans="1:5" ht="15" customHeight="1">
      <c r="A4" s="103" t="s">
        <v>21</v>
      </c>
      <c r="B4" s="103" t="s">
        <v>27</v>
      </c>
      <c r="C4" s="103" t="s">
        <v>28</v>
      </c>
      <c r="D4" s="103" t="s">
        <v>58</v>
      </c>
      <c r="E4" s="103"/>
    </row>
    <row r="5" spans="1:5" ht="18" customHeight="1">
      <c r="A5" s="103"/>
      <c r="B5" s="103"/>
      <c r="C5" s="103"/>
      <c r="D5" s="103" t="s">
        <v>72</v>
      </c>
      <c r="E5" s="103" t="s">
        <v>73</v>
      </c>
    </row>
    <row r="6" spans="1:5" ht="21" customHeight="1">
      <c r="A6" s="103"/>
      <c r="B6" s="103"/>
      <c r="C6" s="103"/>
      <c r="D6" s="103"/>
      <c r="E6" s="103"/>
    </row>
    <row r="7" spans="1:5" ht="15.75">
      <c r="A7" s="55">
        <v>1</v>
      </c>
      <c r="B7" s="55">
        <v>2</v>
      </c>
      <c r="C7" s="55">
        <v>3</v>
      </c>
      <c r="D7" s="55">
        <v>4</v>
      </c>
      <c r="E7" s="55">
        <v>5</v>
      </c>
    </row>
    <row r="8" spans="1:5" ht="31.5">
      <c r="A8" s="55">
        <v>1</v>
      </c>
      <c r="B8" s="60" t="s">
        <v>74</v>
      </c>
      <c r="C8" s="55" t="s">
        <v>40</v>
      </c>
      <c r="D8" s="81">
        <v>13.588</v>
      </c>
      <c r="E8" s="81">
        <v>13.588</v>
      </c>
    </row>
    <row r="9" spans="1:5" ht="31.5">
      <c r="A9" s="55">
        <v>2</v>
      </c>
      <c r="B9" s="60" t="s">
        <v>75</v>
      </c>
      <c r="C9" s="55" t="s">
        <v>41</v>
      </c>
      <c r="D9" s="55">
        <v>1</v>
      </c>
      <c r="E9" s="55">
        <v>1</v>
      </c>
    </row>
    <row r="10" spans="1:5" ht="31.5">
      <c r="A10" s="55">
        <v>3</v>
      </c>
      <c r="B10" s="61" t="s">
        <v>76</v>
      </c>
      <c r="C10" s="5" t="s">
        <v>42</v>
      </c>
      <c r="D10" s="78">
        <v>0.2</v>
      </c>
      <c r="E10" s="78">
        <v>0.2</v>
      </c>
    </row>
    <row r="11" spans="1:5" ht="31.5">
      <c r="A11" s="55">
        <v>4</v>
      </c>
      <c r="B11" s="61" t="s">
        <v>77</v>
      </c>
      <c r="C11" s="55" t="s">
        <v>41</v>
      </c>
      <c r="D11" s="55">
        <v>1</v>
      </c>
      <c r="E11" s="55">
        <v>1</v>
      </c>
    </row>
    <row r="12" spans="1:5" ht="31.5">
      <c r="A12" s="55">
        <v>5</v>
      </c>
      <c r="B12" s="61" t="s">
        <v>78</v>
      </c>
      <c r="C12" s="5" t="s">
        <v>42</v>
      </c>
      <c r="D12" s="78">
        <v>0.72</v>
      </c>
      <c r="E12" s="78">
        <v>0.72</v>
      </c>
    </row>
    <row r="13" spans="1:5" ht="31.5">
      <c r="A13" s="55">
        <v>6</v>
      </c>
      <c r="B13" s="61" t="s">
        <v>79</v>
      </c>
      <c r="C13" s="5" t="s">
        <v>42</v>
      </c>
      <c r="D13" s="78">
        <v>0.07950684931506849</v>
      </c>
      <c r="E13" s="78">
        <v>0.07950684931506849</v>
      </c>
    </row>
    <row r="14" spans="1:5" ht="22.5" customHeight="1">
      <c r="A14" s="55">
        <v>7</v>
      </c>
      <c r="B14" s="56" t="s">
        <v>133</v>
      </c>
      <c r="C14" s="55" t="s">
        <v>29</v>
      </c>
      <c r="D14" s="81">
        <v>71.6</v>
      </c>
      <c r="E14" s="81">
        <v>71.6</v>
      </c>
    </row>
    <row r="15" spans="1:5" ht="20.25" customHeight="1">
      <c r="A15" s="55" t="s">
        <v>12</v>
      </c>
      <c r="B15" s="56" t="s">
        <v>67</v>
      </c>
      <c r="C15" s="55" t="s">
        <v>29</v>
      </c>
      <c r="D15" s="81">
        <v>62.29999999999999</v>
      </c>
      <c r="E15" s="81">
        <v>62.29999999999999</v>
      </c>
    </row>
    <row r="16" spans="1:5" ht="15.75" customHeight="1">
      <c r="A16" s="55" t="s">
        <v>13</v>
      </c>
      <c r="B16" s="56" t="s">
        <v>68</v>
      </c>
      <c r="C16" s="55" t="s">
        <v>29</v>
      </c>
      <c r="D16" s="81">
        <v>4.91</v>
      </c>
      <c r="E16" s="81">
        <v>4.91</v>
      </c>
    </row>
    <row r="17" spans="1:5" ht="17.25" customHeight="1">
      <c r="A17" s="55" t="s">
        <v>81</v>
      </c>
      <c r="B17" s="56" t="s">
        <v>69</v>
      </c>
      <c r="C17" s="55" t="s">
        <v>29</v>
      </c>
      <c r="D17" s="81">
        <v>1.29</v>
      </c>
      <c r="E17" s="81">
        <v>1.29</v>
      </c>
    </row>
    <row r="18" spans="1:5" ht="20.25" customHeight="1">
      <c r="A18" s="55" t="s">
        <v>82</v>
      </c>
      <c r="B18" s="56" t="s">
        <v>112</v>
      </c>
      <c r="C18" s="55" t="s">
        <v>29</v>
      </c>
      <c r="D18" s="81">
        <v>3.1</v>
      </c>
      <c r="E18" s="81">
        <v>3.1</v>
      </c>
    </row>
    <row r="19" spans="1:5" ht="18.75" customHeight="1">
      <c r="A19" s="58" t="s">
        <v>83</v>
      </c>
      <c r="B19" s="56" t="s">
        <v>70</v>
      </c>
      <c r="C19" s="55" t="s">
        <v>29</v>
      </c>
      <c r="D19" s="81">
        <v>0</v>
      </c>
      <c r="E19" s="81">
        <v>0</v>
      </c>
    </row>
    <row r="20" spans="1:5" ht="33.75" customHeight="1">
      <c r="A20" s="58" t="s">
        <v>84</v>
      </c>
      <c r="B20" s="56" t="s">
        <v>80</v>
      </c>
      <c r="C20" s="55" t="s">
        <v>29</v>
      </c>
      <c r="D20" s="81">
        <v>26.82</v>
      </c>
      <c r="E20" s="81">
        <v>26.82</v>
      </c>
    </row>
    <row r="21" spans="1:5" ht="33.75" customHeight="1">
      <c r="A21" s="74">
        <v>9</v>
      </c>
      <c r="B21" s="56" t="s">
        <v>109</v>
      </c>
      <c r="C21" s="70" t="s">
        <v>29</v>
      </c>
      <c r="D21" s="81">
        <v>0</v>
      </c>
      <c r="E21" s="81">
        <v>0</v>
      </c>
    </row>
    <row r="22" spans="1:5" ht="33.75" customHeight="1">
      <c r="A22" s="74" t="s">
        <v>111</v>
      </c>
      <c r="B22" s="56" t="s">
        <v>110</v>
      </c>
      <c r="C22" s="70" t="s">
        <v>29</v>
      </c>
      <c r="D22" s="81">
        <v>44.779999999999994</v>
      </c>
      <c r="E22" s="81">
        <v>44.779999999999994</v>
      </c>
    </row>
    <row r="23" spans="1:5" ht="20.25" customHeight="1">
      <c r="A23" s="55">
        <v>11</v>
      </c>
      <c r="B23" s="56" t="s">
        <v>32</v>
      </c>
      <c r="C23" s="55" t="s">
        <v>33</v>
      </c>
      <c r="D23" s="81">
        <v>34.84542370361328</v>
      </c>
      <c r="E23" s="81">
        <v>34.84542370361328</v>
      </c>
    </row>
    <row r="24" spans="1:5" ht="59.25">
      <c r="A24" s="55">
        <v>12</v>
      </c>
      <c r="B24" s="56" t="s">
        <v>96</v>
      </c>
      <c r="C24" s="55"/>
      <c r="D24" s="57"/>
      <c r="E24" s="57"/>
    </row>
    <row r="25" spans="1:5" ht="30.75" customHeight="1">
      <c r="A25" s="70" t="s">
        <v>85</v>
      </c>
      <c r="B25" s="56" t="s">
        <v>134</v>
      </c>
      <c r="C25" s="49" t="s">
        <v>57</v>
      </c>
      <c r="D25" s="57">
        <v>0.24060754189944134</v>
      </c>
      <c r="E25" s="57">
        <v>0.24060754189944134</v>
      </c>
    </row>
    <row r="26" spans="1:5" ht="21" customHeight="1">
      <c r="A26" s="70" t="s">
        <v>86</v>
      </c>
      <c r="B26" s="56" t="s">
        <v>95</v>
      </c>
      <c r="C26" s="49" t="s">
        <v>57</v>
      </c>
      <c r="D26" s="57">
        <v>0.6423378076062639</v>
      </c>
      <c r="E26" s="57">
        <v>0.6423378076062639</v>
      </c>
    </row>
    <row r="27" spans="1:5" ht="36.75" customHeight="1">
      <c r="A27" s="55">
        <v>13</v>
      </c>
      <c r="B27" s="63" t="s">
        <v>87</v>
      </c>
      <c r="C27" s="48"/>
      <c r="D27" s="57"/>
      <c r="E27" s="55"/>
    </row>
    <row r="28" spans="1:5" ht="15.75">
      <c r="A28" s="59" t="s">
        <v>89</v>
      </c>
      <c r="B28" s="80" t="s">
        <v>130</v>
      </c>
      <c r="C28" s="69" t="s">
        <v>132</v>
      </c>
      <c r="D28" s="55">
        <v>0.225</v>
      </c>
      <c r="E28" s="55">
        <v>0.225</v>
      </c>
    </row>
    <row r="29" spans="1:5" ht="15.75">
      <c r="A29" s="55">
        <v>14</v>
      </c>
      <c r="B29" s="36" t="s">
        <v>49</v>
      </c>
      <c r="C29" s="35" t="s">
        <v>43</v>
      </c>
      <c r="D29" s="5">
        <v>105.4</v>
      </c>
      <c r="E29" s="5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C18" sqref="C18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3.25" customHeight="1">
      <c r="A2" s="64"/>
      <c r="B2" s="64"/>
      <c r="C2" s="106" t="s">
        <v>135</v>
      </c>
      <c r="D2" s="106"/>
      <c r="E2" s="106"/>
    </row>
    <row r="3" spans="1:4" ht="18.75">
      <c r="A3" s="16"/>
      <c r="B3" s="16"/>
      <c r="C3" s="17"/>
      <c r="D3" s="17"/>
    </row>
    <row r="4" spans="1:7" ht="80.25" customHeight="1">
      <c r="A4" s="105" t="s">
        <v>142</v>
      </c>
      <c r="B4" s="105"/>
      <c r="C4" s="105"/>
      <c r="D4" s="105"/>
      <c r="E4" s="105"/>
      <c r="G4" s="50"/>
    </row>
    <row r="5" spans="1:4" ht="17.25" customHeight="1">
      <c r="A5" s="18"/>
      <c r="B5" s="18"/>
      <c r="C5" s="18"/>
      <c r="D5" s="18"/>
    </row>
    <row r="6" ht="16.5" customHeight="1">
      <c r="E6" s="19" t="s">
        <v>20</v>
      </c>
    </row>
    <row r="7" spans="1:5" ht="17.25" customHeight="1">
      <c r="A7" s="104" t="s">
        <v>21</v>
      </c>
      <c r="B7" s="104" t="s">
        <v>0</v>
      </c>
      <c r="C7" s="104" t="s">
        <v>58</v>
      </c>
      <c r="D7" s="104"/>
      <c r="E7" s="104"/>
    </row>
    <row r="8" spans="1:5" ht="67.5" customHeight="1">
      <c r="A8" s="104"/>
      <c r="B8" s="104"/>
      <c r="C8" s="20" t="s">
        <v>50</v>
      </c>
      <c r="D8" s="20" t="s">
        <v>18</v>
      </c>
      <c r="E8" s="21" t="s">
        <v>19</v>
      </c>
    </row>
    <row r="9" spans="1:5" ht="15.75">
      <c r="A9" s="21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15.75">
      <c r="A10" s="23">
        <v>1</v>
      </c>
      <c r="B10" s="24" t="s">
        <v>4</v>
      </c>
      <c r="C10" s="82">
        <v>6778.955648740087</v>
      </c>
      <c r="D10" s="82">
        <v>6778.955648740087</v>
      </c>
      <c r="E10" s="82">
        <f aca="true" t="shared" si="0" ref="E10:E16">C10-D10</f>
        <v>0</v>
      </c>
    </row>
    <row r="11" spans="1:5" ht="15.75">
      <c r="A11" s="26">
        <v>2</v>
      </c>
      <c r="B11" s="25" t="s">
        <v>6</v>
      </c>
      <c r="C11" s="83">
        <v>8091.335783977601</v>
      </c>
      <c r="D11" s="83">
        <v>8091.335783977601</v>
      </c>
      <c r="E11" s="82">
        <f t="shared" si="0"/>
        <v>0</v>
      </c>
    </row>
    <row r="12" spans="1:5" ht="16.5" customHeight="1">
      <c r="A12" s="26">
        <v>3</v>
      </c>
      <c r="B12" s="25" t="s">
        <v>51</v>
      </c>
      <c r="C12" s="83">
        <v>1762.57</v>
      </c>
      <c r="D12" s="83">
        <v>1762.57</v>
      </c>
      <c r="E12" s="82">
        <f t="shared" si="0"/>
        <v>0</v>
      </c>
    </row>
    <row r="13" spans="1:5" ht="31.5">
      <c r="A13" s="26">
        <v>4</v>
      </c>
      <c r="B13" s="24" t="s">
        <v>8</v>
      </c>
      <c r="C13" s="83">
        <v>233.28620311802405</v>
      </c>
      <c r="D13" s="83">
        <v>233.28620311802405</v>
      </c>
      <c r="E13" s="82">
        <f t="shared" si="0"/>
        <v>0</v>
      </c>
    </row>
    <row r="14" spans="1:5" ht="47.25">
      <c r="A14" s="26">
        <v>5</v>
      </c>
      <c r="B14" s="24" t="s">
        <v>52</v>
      </c>
      <c r="C14" s="83">
        <v>286.21</v>
      </c>
      <c r="D14" s="84">
        <v>286.21</v>
      </c>
      <c r="E14" s="82">
        <f t="shared" si="0"/>
        <v>0</v>
      </c>
    </row>
    <row r="15" spans="1:5" ht="47.25">
      <c r="A15" s="26">
        <v>6</v>
      </c>
      <c r="B15" s="24" t="s">
        <v>59</v>
      </c>
      <c r="C15" s="83">
        <v>480.9241</v>
      </c>
      <c r="D15" s="84">
        <v>480.9241</v>
      </c>
      <c r="E15" s="82">
        <f t="shared" si="0"/>
        <v>0</v>
      </c>
    </row>
    <row r="16" spans="1:5" ht="31.5">
      <c r="A16" s="26">
        <v>7</v>
      </c>
      <c r="B16" s="24" t="s">
        <v>60</v>
      </c>
      <c r="C16" s="83">
        <v>78.97047382</v>
      </c>
      <c r="D16" s="83">
        <v>78.97047382</v>
      </c>
      <c r="E16" s="82">
        <f t="shared" si="0"/>
        <v>0</v>
      </c>
    </row>
    <row r="17" spans="1:5" ht="15.75">
      <c r="A17" s="51">
        <v>8</v>
      </c>
      <c r="B17" s="24" t="s">
        <v>53</v>
      </c>
      <c r="C17" s="83">
        <v>17712.25220965571</v>
      </c>
      <c r="D17" s="83">
        <v>17712.25220965571</v>
      </c>
      <c r="E17" s="83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G16" sqref="G16"/>
    </sheetView>
  </sheetViews>
  <sheetFormatPr defaultColWidth="9.140625" defaultRowHeight="12.75"/>
  <cols>
    <col min="1" max="1" width="8.28125" style="14" customWidth="1"/>
    <col min="2" max="2" width="31.421875" style="14" customWidth="1"/>
    <col min="3" max="3" width="14.421875" style="15" customWidth="1"/>
    <col min="4" max="4" width="12.00390625" style="15" customWidth="1"/>
    <col min="5" max="5" width="13.140625" style="14" customWidth="1"/>
    <col min="6" max="6" width="9.140625" style="14" customWidth="1"/>
    <col min="7" max="7" width="22.00390625" style="14" customWidth="1"/>
    <col min="8" max="16384" width="9.140625" style="14" customWidth="1"/>
  </cols>
  <sheetData>
    <row r="1" ht="15.75" hidden="1"/>
    <row r="2" spans="1:5" ht="53.25" customHeight="1">
      <c r="A2" s="64"/>
      <c r="B2" s="64"/>
      <c r="C2" s="106" t="s">
        <v>136</v>
      </c>
      <c r="D2" s="106"/>
      <c r="E2" s="106"/>
    </row>
    <row r="3" spans="1:4" ht="18.75">
      <c r="A3" s="16"/>
      <c r="B3" s="16"/>
      <c r="C3" s="17"/>
      <c r="D3" s="17"/>
    </row>
    <row r="4" spans="1:7" ht="74.25" customHeight="1">
      <c r="A4" s="105" t="s">
        <v>150</v>
      </c>
      <c r="B4" s="105"/>
      <c r="C4" s="105"/>
      <c r="D4" s="105"/>
      <c r="E4" s="105"/>
      <c r="G4" s="50"/>
    </row>
    <row r="5" spans="1:4" ht="17.25" customHeight="1">
      <c r="A5" s="18"/>
      <c r="B5" s="18"/>
      <c r="C5" s="18"/>
      <c r="D5" s="18"/>
    </row>
    <row r="6" ht="16.5" customHeight="1">
      <c r="E6" s="19" t="s">
        <v>20</v>
      </c>
    </row>
    <row r="7" spans="1:5" ht="17.25" customHeight="1">
      <c r="A7" s="104" t="s">
        <v>21</v>
      </c>
      <c r="B7" s="104" t="s">
        <v>0</v>
      </c>
      <c r="C7" s="104" t="s">
        <v>58</v>
      </c>
      <c r="D7" s="104"/>
      <c r="E7" s="104"/>
    </row>
    <row r="8" spans="1:5" ht="67.5" customHeight="1">
      <c r="A8" s="104"/>
      <c r="B8" s="104"/>
      <c r="C8" s="20" t="s">
        <v>50</v>
      </c>
      <c r="D8" s="20" t="s">
        <v>18</v>
      </c>
      <c r="E8" s="21" t="s">
        <v>19</v>
      </c>
    </row>
    <row r="9" spans="1:5" ht="15.75">
      <c r="A9" s="21">
        <v>1</v>
      </c>
      <c r="B9" s="21">
        <v>2</v>
      </c>
      <c r="C9" s="22">
        <v>3</v>
      </c>
      <c r="D9" s="22">
        <v>4</v>
      </c>
      <c r="E9" s="22">
        <v>5</v>
      </c>
    </row>
    <row r="10" spans="1:5" ht="15.75">
      <c r="A10" s="23">
        <v>1</v>
      </c>
      <c r="B10" s="24" t="s">
        <v>4</v>
      </c>
      <c r="C10" s="87">
        <v>2367.07</v>
      </c>
      <c r="D10" s="87">
        <v>2363.0666447408494</v>
      </c>
      <c r="E10" s="90">
        <f aca="true" t="shared" si="0" ref="E10:E16">C10-D10</f>
        <v>4.003355259150794</v>
      </c>
    </row>
    <row r="11" spans="1:5" ht="15.75">
      <c r="A11" s="26">
        <v>2</v>
      </c>
      <c r="B11" s="25" t="s">
        <v>6</v>
      </c>
      <c r="C11" s="88">
        <v>826.57</v>
      </c>
      <c r="D11" s="88">
        <v>825.9774514448001</v>
      </c>
      <c r="E11" s="90">
        <f t="shared" si="0"/>
        <v>0.5925485551999827</v>
      </c>
    </row>
    <row r="12" spans="1:5" ht="16.5" customHeight="1">
      <c r="A12" s="26">
        <v>3</v>
      </c>
      <c r="B12" s="25" t="s">
        <v>51</v>
      </c>
      <c r="C12" s="88">
        <v>891.53</v>
      </c>
      <c r="D12" s="88">
        <v>891.532633943755</v>
      </c>
      <c r="E12" s="90">
        <f t="shared" si="0"/>
        <v>-0.002633943754972279</v>
      </c>
    </row>
    <row r="13" spans="1:5" ht="31.5">
      <c r="A13" s="26">
        <v>4</v>
      </c>
      <c r="B13" s="24" t="s">
        <v>8</v>
      </c>
      <c r="C13" s="88">
        <v>78</v>
      </c>
      <c r="D13" s="88">
        <v>77.99723514726449</v>
      </c>
      <c r="E13" s="90">
        <f t="shared" si="0"/>
        <v>0.0027648527355097485</v>
      </c>
    </row>
    <row r="14" spans="1:5" ht="47.25">
      <c r="A14" s="26">
        <v>5</v>
      </c>
      <c r="B14" s="24" t="s">
        <v>52</v>
      </c>
      <c r="C14" s="88">
        <v>66.89</v>
      </c>
      <c r="D14" s="89">
        <v>66.89</v>
      </c>
      <c r="E14" s="90">
        <f t="shared" si="0"/>
        <v>0</v>
      </c>
    </row>
    <row r="15" spans="1:5" ht="47.25">
      <c r="A15" s="26">
        <v>6</v>
      </c>
      <c r="B15" s="24" t="s">
        <v>59</v>
      </c>
      <c r="C15" s="88">
        <v>202.77</v>
      </c>
      <c r="D15" s="89">
        <v>202.77312</v>
      </c>
      <c r="E15" s="90">
        <f t="shared" si="0"/>
        <v>-0.0031199999999955708</v>
      </c>
    </row>
    <row r="16" spans="1:5" ht="31.5">
      <c r="A16" s="26">
        <v>7</v>
      </c>
      <c r="B16" s="24" t="s">
        <v>60</v>
      </c>
      <c r="C16" s="88">
        <v>0</v>
      </c>
      <c r="D16" s="88">
        <v>0</v>
      </c>
      <c r="E16" s="90">
        <f t="shared" si="0"/>
        <v>0</v>
      </c>
    </row>
    <row r="17" spans="1:5" ht="15.75">
      <c r="A17" s="51">
        <v>8</v>
      </c>
      <c r="B17" s="24" t="s">
        <v>53</v>
      </c>
      <c r="C17" s="88">
        <v>4428.83</v>
      </c>
      <c r="D17" s="88">
        <v>4428.237085276669</v>
      </c>
      <c r="E17" s="88">
        <f>SUM(E10:E16)</f>
        <v>4.592914723331319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9.25" customHeight="1">
      <c r="A1" s="65"/>
      <c r="B1" s="65"/>
      <c r="C1" s="107" t="s">
        <v>137</v>
      </c>
      <c r="D1" s="107"/>
      <c r="E1" s="107"/>
    </row>
    <row r="2" spans="1:5" ht="18.75">
      <c r="A2" s="3"/>
      <c r="B2" s="3"/>
      <c r="C2" s="3"/>
      <c r="D2" s="3"/>
      <c r="E2" s="4"/>
    </row>
    <row r="3" spans="1:5" ht="81" customHeight="1">
      <c r="A3" s="108" t="s">
        <v>143</v>
      </c>
      <c r="B3" s="108"/>
      <c r="C3" s="108"/>
      <c r="D3" s="108"/>
      <c r="E3" s="108"/>
    </row>
    <row r="4" spans="1:8" ht="18.75">
      <c r="A4" s="9"/>
      <c r="B4" s="9"/>
      <c r="C4" s="9"/>
      <c r="D4" s="9"/>
      <c r="E4" s="9"/>
      <c r="F4" s="8"/>
      <c r="G4" s="8"/>
      <c r="H4" s="8"/>
    </row>
    <row r="5" spans="1:5" ht="19.5" customHeight="1">
      <c r="A5" s="109" t="s">
        <v>21</v>
      </c>
      <c r="B5" s="109" t="s">
        <v>22</v>
      </c>
      <c r="C5" s="111" t="s">
        <v>61</v>
      </c>
      <c r="D5" s="111"/>
      <c r="E5" s="111"/>
    </row>
    <row r="6" spans="1:5" ht="65.25" customHeight="1">
      <c r="A6" s="110"/>
      <c r="B6" s="110"/>
      <c r="C6" s="5" t="s">
        <v>23</v>
      </c>
      <c r="D6" s="5" t="s">
        <v>18</v>
      </c>
      <c r="E6" s="75" t="s">
        <v>19</v>
      </c>
    </row>
    <row r="7" spans="1:5" s="6" customFormat="1" ht="15.7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94.5">
      <c r="A8" s="5" t="s">
        <v>24</v>
      </c>
      <c r="B8" s="1" t="s">
        <v>25</v>
      </c>
      <c r="C8" s="7">
        <v>0</v>
      </c>
      <c r="D8" s="7">
        <v>0</v>
      </c>
      <c r="E8" s="7">
        <f aca="true" t="shared" si="0" ref="E8:E13">+C8-D8</f>
        <v>0</v>
      </c>
    </row>
    <row r="9" spans="1:5" ht="31.5">
      <c r="A9" s="5" t="s">
        <v>5</v>
      </c>
      <c r="B9" s="2" t="s">
        <v>15</v>
      </c>
      <c r="C9" s="7">
        <v>0</v>
      </c>
      <c r="D9" s="7">
        <v>0</v>
      </c>
      <c r="E9" s="7">
        <f t="shared" si="0"/>
        <v>0</v>
      </c>
    </row>
    <row r="10" spans="1:5" ht="20.25" customHeight="1">
      <c r="A10" s="5" t="s">
        <v>7</v>
      </c>
      <c r="B10" s="2" t="s">
        <v>16</v>
      </c>
      <c r="C10" s="7">
        <v>0</v>
      </c>
      <c r="D10" s="7">
        <v>0</v>
      </c>
      <c r="E10" s="7">
        <f t="shared" si="0"/>
        <v>0</v>
      </c>
    </row>
    <row r="11" spans="1:5" ht="18.75" customHeight="1">
      <c r="A11" s="5">
        <v>4</v>
      </c>
      <c r="B11" s="13" t="s">
        <v>17</v>
      </c>
      <c r="C11" s="7">
        <v>0</v>
      </c>
      <c r="D11" s="7">
        <v>0</v>
      </c>
      <c r="E11" s="7">
        <f t="shared" si="0"/>
        <v>0</v>
      </c>
    </row>
    <row r="12" spans="1:5" ht="22.5" customHeight="1">
      <c r="A12" s="5" t="s">
        <v>9</v>
      </c>
      <c r="B12" s="13" t="s">
        <v>26</v>
      </c>
      <c r="C12" s="7">
        <v>0</v>
      </c>
      <c r="D12" s="7">
        <v>0</v>
      </c>
      <c r="E12" s="7">
        <f t="shared" si="0"/>
        <v>0</v>
      </c>
    </row>
    <row r="13" spans="1:5" ht="25.5" customHeight="1">
      <c r="A13" s="5" t="s">
        <v>10</v>
      </c>
      <c r="B13" s="13" t="s">
        <v>62</v>
      </c>
      <c r="C13" s="7">
        <v>0</v>
      </c>
      <c r="D13" s="7">
        <v>0</v>
      </c>
      <c r="E13" s="7">
        <f t="shared" si="0"/>
        <v>0</v>
      </c>
    </row>
    <row r="14" spans="1:5" ht="25.5" customHeight="1">
      <c r="A14" s="5" t="s">
        <v>11</v>
      </c>
      <c r="B14" s="1" t="s">
        <v>14</v>
      </c>
      <c r="C14" s="7">
        <v>0</v>
      </c>
      <c r="D14" s="7">
        <v>0</v>
      </c>
      <c r="E14" s="7">
        <f>SUM(E8:E13)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9.25" customHeight="1">
      <c r="A1" s="65"/>
      <c r="B1" s="65"/>
      <c r="C1" s="107" t="s">
        <v>138</v>
      </c>
      <c r="D1" s="107"/>
      <c r="E1" s="107"/>
    </row>
    <row r="2" spans="1:5" ht="18.75">
      <c r="A2" s="3"/>
      <c r="B2" s="3"/>
      <c r="C2" s="3"/>
      <c r="D2" s="3"/>
      <c r="E2" s="4"/>
    </row>
    <row r="3" spans="1:5" ht="81" customHeight="1">
      <c r="A3" s="108" t="s">
        <v>144</v>
      </c>
      <c r="B3" s="108"/>
      <c r="C3" s="108"/>
      <c r="D3" s="108"/>
      <c r="E3" s="108"/>
    </row>
    <row r="4" spans="1:8" ht="18.75">
      <c r="A4" s="9"/>
      <c r="B4" s="9"/>
      <c r="C4" s="9"/>
      <c r="D4" s="9"/>
      <c r="E4" s="9"/>
      <c r="F4" s="8"/>
      <c r="G4" s="8"/>
      <c r="H4" s="8"/>
    </row>
    <row r="5" spans="1:5" ht="19.5" customHeight="1">
      <c r="A5" s="109" t="s">
        <v>21</v>
      </c>
      <c r="B5" s="109" t="s">
        <v>22</v>
      </c>
      <c r="C5" s="111" t="s">
        <v>61</v>
      </c>
      <c r="D5" s="111"/>
      <c r="E5" s="111"/>
    </row>
    <row r="6" spans="1:5" ht="65.25" customHeight="1">
      <c r="A6" s="110"/>
      <c r="B6" s="110"/>
      <c r="C6" s="5" t="s">
        <v>23</v>
      </c>
      <c r="D6" s="5" t="s">
        <v>18</v>
      </c>
      <c r="E6" s="75" t="s">
        <v>19</v>
      </c>
    </row>
    <row r="7" spans="1:5" s="6" customFormat="1" ht="15.75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94.5">
      <c r="A8" s="5" t="s">
        <v>24</v>
      </c>
      <c r="B8" s="1" t="s">
        <v>25</v>
      </c>
      <c r="C8" s="7">
        <v>0</v>
      </c>
      <c r="D8" s="7">
        <v>0</v>
      </c>
      <c r="E8" s="7">
        <f aca="true" t="shared" si="0" ref="E8:E13">+C8-D8</f>
        <v>0</v>
      </c>
    </row>
    <row r="9" spans="1:5" ht="31.5">
      <c r="A9" s="5" t="s">
        <v>5</v>
      </c>
      <c r="B9" s="2" t="s">
        <v>15</v>
      </c>
      <c r="C9" s="7">
        <v>0</v>
      </c>
      <c r="D9" s="7">
        <v>0</v>
      </c>
      <c r="E9" s="7">
        <f t="shared" si="0"/>
        <v>0</v>
      </c>
    </row>
    <row r="10" spans="1:5" ht="20.25" customHeight="1">
      <c r="A10" s="5" t="s">
        <v>7</v>
      </c>
      <c r="B10" s="2" t="s">
        <v>16</v>
      </c>
      <c r="C10" s="7">
        <v>0</v>
      </c>
      <c r="D10" s="7">
        <v>0</v>
      </c>
      <c r="E10" s="7">
        <f t="shared" si="0"/>
        <v>0</v>
      </c>
    </row>
    <row r="11" spans="1:5" ht="18.75" customHeight="1">
      <c r="A11" s="5">
        <v>4</v>
      </c>
      <c r="B11" s="13" t="s">
        <v>17</v>
      </c>
      <c r="C11" s="7">
        <v>0</v>
      </c>
      <c r="D11" s="7">
        <v>0</v>
      </c>
      <c r="E11" s="7">
        <f t="shared" si="0"/>
        <v>0</v>
      </c>
    </row>
    <row r="12" spans="1:5" ht="22.5" customHeight="1">
      <c r="A12" s="5" t="s">
        <v>9</v>
      </c>
      <c r="B12" s="13" t="s">
        <v>26</v>
      </c>
      <c r="C12" s="7">
        <v>0</v>
      </c>
      <c r="D12" s="7">
        <v>0</v>
      </c>
      <c r="E12" s="7">
        <f t="shared" si="0"/>
        <v>0</v>
      </c>
    </row>
    <row r="13" spans="1:5" ht="25.5" customHeight="1">
      <c r="A13" s="5" t="s">
        <v>10</v>
      </c>
      <c r="B13" s="13" t="s">
        <v>62</v>
      </c>
      <c r="C13" s="7">
        <v>0</v>
      </c>
      <c r="D13" s="7">
        <v>0</v>
      </c>
      <c r="E13" s="7">
        <f t="shared" si="0"/>
        <v>0</v>
      </c>
    </row>
    <row r="14" spans="1:5" ht="25.5" customHeight="1">
      <c r="A14" s="5" t="s">
        <v>11</v>
      </c>
      <c r="B14" s="1" t="s">
        <v>14</v>
      </c>
      <c r="C14" s="7">
        <v>0</v>
      </c>
      <c r="D14" s="7">
        <v>0</v>
      </c>
      <c r="E14" s="7">
        <f>SUM(E8:E13)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8" sqref="F8"/>
    </sheetView>
  </sheetViews>
  <sheetFormatPr defaultColWidth="9.140625" defaultRowHeight="12.75" outlineLevelCol="1"/>
  <cols>
    <col min="1" max="1" width="7.421875" style="37" customWidth="1"/>
    <col min="2" max="2" width="35.421875" style="37" customWidth="1"/>
    <col min="3" max="3" width="13.28125" style="37" customWidth="1"/>
    <col min="4" max="4" width="14.140625" style="37" customWidth="1" outlineLevel="1"/>
    <col min="5" max="5" width="14.140625" style="37" customWidth="1"/>
    <col min="6" max="6" width="27.421875" style="37" customWidth="1"/>
    <col min="7" max="7" width="11.57421875" style="37" bestFit="1" customWidth="1"/>
    <col min="8" max="16384" width="9.140625" style="37" customWidth="1"/>
  </cols>
  <sheetData>
    <row r="1" spans="2:5" ht="58.5" customHeight="1">
      <c r="B1" s="38"/>
      <c r="C1" s="112" t="s">
        <v>139</v>
      </c>
      <c r="D1" s="112"/>
      <c r="E1" s="112"/>
    </row>
    <row r="2" spans="1:6" ht="18.75">
      <c r="A2" s="39"/>
      <c r="B2" s="40"/>
      <c r="C2" s="39"/>
      <c r="D2" s="39"/>
      <c r="E2" s="39"/>
      <c r="F2" s="50"/>
    </row>
    <row r="3" spans="1:6" ht="60.75" customHeight="1">
      <c r="A3" s="113" t="s">
        <v>146</v>
      </c>
      <c r="B3" s="113"/>
      <c r="C3" s="113"/>
      <c r="D3" s="113"/>
      <c r="E3" s="113"/>
      <c r="F3" s="47"/>
    </row>
    <row r="4" ht="18.75">
      <c r="B4" s="41"/>
    </row>
    <row r="5" spans="1:5" ht="24.75" customHeight="1">
      <c r="A5" s="114" t="s">
        <v>21</v>
      </c>
      <c r="B5" s="114" t="s">
        <v>27</v>
      </c>
      <c r="C5" s="114" t="s">
        <v>28</v>
      </c>
      <c r="D5" s="114" t="s">
        <v>113</v>
      </c>
      <c r="E5" s="114" t="s">
        <v>114</v>
      </c>
    </row>
    <row r="6" spans="1:5" ht="47.25" customHeight="1">
      <c r="A6" s="114"/>
      <c r="B6" s="114"/>
      <c r="C6" s="114"/>
      <c r="D6" s="114"/>
      <c r="E6" s="114"/>
    </row>
    <row r="7" spans="1:5" ht="18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</row>
    <row r="8" spans="1:5" ht="31.5">
      <c r="A8" s="42">
        <v>1</v>
      </c>
      <c r="B8" s="85" t="s">
        <v>147</v>
      </c>
      <c r="C8" s="42" t="s">
        <v>43</v>
      </c>
      <c r="D8" s="44">
        <v>6.8</v>
      </c>
      <c r="E8" s="44">
        <v>5.62</v>
      </c>
    </row>
    <row r="9" spans="1:5" ht="47.25">
      <c r="A9" s="42">
        <f>A8+1</f>
        <v>2</v>
      </c>
      <c r="B9" s="85" t="s">
        <v>54</v>
      </c>
      <c r="C9" s="42" t="s">
        <v>45</v>
      </c>
      <c r="D9" s="45">
        <v>4634</v>
      </c>
      <c r="E9" s="42">
        <v>4634</v>
      </c>
    </row>
    <row r="10" spans="1:5" ht="31.5">
      <c r="A10" s="42">
        <f>A9+1</f>
        <v>3</v>
      </c>
      <c r="B10" s="85" t="s">
        <v>46</v>
      </c>
      <c r="C10" s="42" t="s">
        <v>47</v>
      </c>
      <c r="D10" s="46">
        <f>24*366</f>
        <v>8784</v>
      </c>
      <c r="E10" s="42">
        <v>8760</v>
      </c>
    </row>
    <row r="11" spans="1:5" ht="47.25">
      <c r="A11" s="42">
        <f>A10+1</f>
        <v>4</v>
      </c>
      <c r="B11" s="85" t="s">
        <v>148</v>
      </c>
      <c r="C11" s="42"/>
      <c r="D11" s="42"/>
      <c r="E11" s="42"/>
    </row>
    <row r="12" spans="1:5" ht="15.75">
      <c r="A12" s="42" t="s">
        <v>3</v>
      </c>
      <c r="B12" s="43" t="s">
        <v>56</v>
      </c>
      <c r="C12" s="42" t="s">
        <v>55</v>
      </c>
      <c r="D12" s="42">
        <v>4.42</v>
      </c>
      <c r="E12" s="44">
        <f>'прил 1 вода'!E32</f>
        <v>0.9767277147025322</v>
      </c>
    </row>
    <row r="13" spans="1:5" ht="45" customHeight="1">
      <c r="A13" s="42">
        <v>5</v>
      </c>
      <c r="B13" s="43" t="s">
        <v>149</v>
      </c>
      <c r="C13" s="42" t="s">
        <v>43</v>
      </c>
      <c r="D13" s="86">
        <v>11</v>
      </c>
      <c r="E13" s="86">
        <v>11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G28" sqref="G28"/>
    </sheetView>
  </sheetViews>
  <sheetFormatPr defaultColWidth="9.140625" defaultRowHeight="12.75"/>
  <cols>
    <col min="1" max="1" width="7.7109375" style="27" customWidth="1"/>
    <col min="2" max="2" width="38.00390625" style="27" customWidth="1"/>
    <col min="3" max="3" width="12.8515625" style="27" customWidth="1"/>
    <col min="4" max="5" width="12.00390625" style="27" customWidth="1"/>
    <col min="6" max="6" width="9.140625" style="27" customWidth="1"/>
    <col min="7" max="7" width="27.8515625" style="27" customWidth="1"/>
    <col min="8" max="16384" width="9.140625" style="27" customWidth="1"/>
  </cols>
  <sheetData>
    <row r="1" spans="1:5" ht="60" customHeight="1">
      <c r="A1" s="28"/>
      <c r="B1" s="28"/>
      <c r="C1" s="115" t="s">
        <v>145</v>
      </c>
      <c r="D1" s="115"/>
      <c r="E1" s="115"/>
    </row>
    <row r="2" spans="1:5" ht="18.75">
      <c r="A2" s="28"/>
      <c r="B2" s="29"/>
      <c r="C2" s="28"/>
      <c r="D2" s="28"/>
      <c r="E2" s="28"/>
    </row>
    <row r="3" spans="1:7" ht="58.5" customHeight="1">
      <c r="A3" s="113" t="s">
        <v>140</v>
      </c>
      <c r="B3" s="113"/>
      <c r="C3" s="113"/>
      <c r="D3" s="113"/>
      <c r="E3" s="113"/>
      <c r="G3" s="47"/>
    </row>
    <row r="4" spans="2:7" ht="15.75">
      <c r="B4" s="30"/>
      <c r="G4" s="37"/>
    </row>
    <row r="5" spans="1:7" ht="24.75" customHeight="1">
      <c r="A5" s="117" t="s">
        <v>21</v>
      </c>
      <c r="B5" s="116" t="s">
        <v>27</v>
      </c>
      <c r="C5" s="117" t="s">
        <v>28</v>
      </c>
      <c r="D5" s="116" t="s">
        <v>113</v>
      </c>
      <c r="E5" s="116" t="s">
        <v>115</v>
      </c>
      <c r="G5" s="50"/>
    </row>
    <row r="6" spans="1:7" ht="15.75" customHeight="1">
      <c r="A6" s="118"/>
      <c r="B6" s="117"/>
      <c r="C6" s="118"/>
      <c r="D6" s="117"/>
      <c r="E6" s="117"/>
      <c r="G6" s="37"/>
    </row>
    <row r="7" spans="1:7" ht="15.75">
      <c r="A7" s="31">
        <v>1</v>
      </c>
      <c r="B7" s="31">
        <v>2</v>
      </c>
      <c r="C7" s="31">
        <v>3</v>
      </c>
      <c r="D7" s="31">
        <v>4</v>
      </c>
      <c r="E7" s="31">
        <v>5</v>
      </c>
      <c r="G7" s="37"/>
    </row>
    <row r="8" spans="1:5" ht="37.5" customHeight="1">
      <c r="A8" s="31">
        <v>1</v>
      </c>
      <c r="B8" s="33" t="s">
        <v>44</v>
      </c>
      <c r="C8" s="31" t="s">
        <v>45</v>
      </c>
      <c r="D8" s="31">
        <v>1020</v>
      </c>
      <c r="E8" s="31">
        <v>971</v>
      </c>
    </row>
    <row r="9" spans="1:5" ht="34.5" customHeight="1">
      <c r="A9" s="31">
        <f>A8+1</f>
        <v>2</v>
      </c>
      <c r="B9" s="33" t="s">
        <v>46</v>
      </c>
      <c r="C9" s="31" t="s">
        <v>47</v>
      </c>
      <c r="D9" s="31">
        <f>366*24</f>
        <v>8784</v>
      </c>
      <c r="E9" s="31">
        <v>8760</v>
      </c>
    </row>
    <row r="10" spans="1:5" ht="47.25">
      <c r="A10" s="31">
        <v>3</v>
      </c>
      <c r="B10" s="32" t="s">
        <v>48</v>
      </c>
      <c r="C10" s="31"/>
      <c r="D10" s="31"/>
      <c r="E10" s="34"/>
    </row>
    <row r="11" spans="1:5" ht="20.25" customHeight="1">
      <c r="A11" s="35" t="s">
        <v>1</v>
      </c>
      <c r="B11" s="56" t="s">
        <v>71</v>
      </c>
      <c r="C11" s="69" t="s">
        <v>57</v>
      </c>
      <c r="D11" s="57">
        <v>0.37</v>
      </c>
      <c r="E11" s="57">
        <f>'прил 1 стоки'!E25</f>
        <v>0.24060754189944134</v>
      </c>
    </row>
    <row r="12" spans="1:5" ht="23.25" customHeight="1">
      <c r="A12" s="35" t="s">
        <v>2</v>
      </c>
      <c r="B12" s="56" t="s">
        <v>92</v>
      </c>
      <c r="C12" s="49" t="s">
        <v>57</v>
      </c>
      <c r="D12" s="57">
        <v>0.87</v>
      </c>
      <c r="E12" s="57">
        <f>'прил 1 стоки'!E26</f>
        <v>0.6423378076062639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M11" sqref="M11"/>
    </sheetView>
  </sheetViews>
  <sheetFormatPr defaultColWidth="9.140625" defaultRowHeight="12.75"/>
  <cols>
    <col min="1" max="1" width="5.8515625" style="91" customWidth="1"/>
    <col min="2" max="2" width="30.57421875" style="91" customWidth="1"/>
    <col min="3" max="3" width="11.28125" style="91" customWidth="1"/>
    <col min="4" max="4" width="17.7109375" style="91" customWidth="1"/>
    <col min="5" max="5" width="18.00390625" style="91" customWidth="1"/>
  </cols>
  <sheetData>
    <row r="1" spans="4:5" ht="87" customHeight="1">
      <c r="D1" s="122" t="s">
        <v>151</v>
      </c>
      <c r="E1" s="123"/>
    </row>
    <row r="3" spans="1:5" ht="58.5" customHeight="1">
      <c r="A3" s="124" t="s">
        <v>165</v>
      </c>
      <c r="B3" s="124"/>
      <c r="C3" s="124"/>
      <c r="D3" s="124"/>
      <c r="E3" s="124"/>
    </row>
    <row r="4" spans="1:5" ht="18.75">
      <c r="A4" s="125"/>
      <c r="B4" s="125"/>
      <c r="C4" s="125"/>
      <c r="D4" s="125"/>
      <c r="E4" s="125"/>
    </row>
    <row r="6" spans="1:5" ht="18.75">
      <c r="A6" s="126" t="s">
        <v>21</v>
      </c>
      <c r="B6" s="126" t="s">
        <v>152</v>
      </c>
      <c r="C6" s="126" t="s">
        <v>28</v>
      </c>
      <c r="D6" s="119" t="s">
        <v>153</v>
      </c>
      <c r="E6" s="120"/>
    </row>
    <row r="7" spans="1:5" ht="37.5">
      <c r="A7" s="127"/>
      <c r="B7" s="127"/>
      <c r="C7" s="127"/>
      <c r="D7" s="92" t="s">
        <v>154</v>
      </c>
      <c r="E7" s="92" t="s">
        <v>155</v>
      </c>
    </row>
    <row r="8" spans="1:5" ht="18.75">
      <c r="A8" s="92">
        <v>1</v>
      </c>
      <c r="B8" s="92">
        <v>2</v>
      </c>
      <c r="C8" s="92">
        <v>3</v>
      </c>
      <c r="D8" s="92">
        <v>4</v>
      </c>
      <c r="E8" s="92">
        <v>5</v>
      </c>
    </row>
    <row r="9" spans="1:5" ht="18.75">
      <c r="A9" s="92">
        <v>1</v>
      </c>
      <c r="B9" s="93" t="s">
        <v>156</v>
      </c>
      <c r="C9" s="92"/>
      <c r="D9" s="119"/>
      <c r="E9" s="120"/>
    </row>
    <row r="10" spans="1:5" ht="56.25">
      <c r="A10" s="92" t="s">
        <v>157</v>
      </c>
      <c r="B10" s="93" t="s">
        <v>158</v>
      </c>
      <c r="C10" s="92" t="s">
        <v>159</v>
      </c>
      <c r="D10" s="92">
        <v>75.39</v>
      </c>
      <c r="E10" s="92">
        <v>79.46</v>
      </c>
    </row>
    <row r="11" spans="1:5" ht="56.25">
      <c r="A11" s="92" t="s">
        <v>160</v>
      </c>
      <c r="B11" s="93" t="s">
        <v>161</v>
      </c>
      <c r="C11" s="92" t="s">
        <v>159</v>
      </c>
      <c r="D11" s="92">
        <v>88.96</v>
      </c>
      <c r="E11" s="92">
        <v>93.76</v>
      </c>
    </row>
    <row r="12" spans="1:5" ht="18.75">
      <c r="A12" s="92">
        <v>2</v>
      </c>
      <c r="B12" s="93" t="s">
        <v>162</v>
      </c>
      <c r="C12" s="92"/>
      <c r="D12" s="119"/>
      <c r="E12" s="120"/>
    </row>
    <row r="13" spans="1:5" ht="56.25">
      <c r="A13" s="92" t="s">
        <v>163</v>
      </c>
      <c r="B13" s="93" t="s">
        <v>158</v>
      </c>
      <c r="C13" s="92" t="s">
        <v>159</v>
      </c>
      <c r="D13" s="92">
        <v>60.23</v>
      </c>
      <c r="E13" s="92">
        <v>63.47</v>
      </c>
    </row>
    <row r="14" spans="1:5" ht="56.25">
      <c r="A14" s="92" t="s">
        <v>164</v>
      </c>
      <c r="B14" s="93" t="s">
        <v>161</v>
      </c>
      <c r="C14" s="92" t="s">
        <v>159</v>
      </c>
      <c r="D14" s="92">
        <v>71.07</v>
      </c>
      <c r="E14" s="92">
        <v>74.89</v>
      </c>
    </row>
    <row r="16" spans="1:5" ht="18.75">
      <c r="A16" s="121"/>
      <c r="B16" s="121"/>
      <c r="C16" s="121"/>
      <c r="D16" s="121"/>
      <c r="E16" s="121"/>
    </row>
  </sheetData>
  <sheetProtection/>
  <mergeCells count="10">
    <mergeCell ref="D9:E9"/>
    <mergeCell ref="D12:E12"/>
    <mergeCell ref="A16:E16"/>
    <mergeCell ref="D1:E1"/>
    <mergeCell ref="A3:E3"/>
    <mergeCell ref="A4:E4"/>
    <mergeCell ref="A6:A7"/>
    <mergeCell ref="B6:B7"/>
    <mergeCell ref="C6:C7"/>
    <mergeCell ref="D6:E6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Евпатова</cp:lastModifiedBy>
  <cp:lastPrinted>2013-11-19T03:07:19Z</cp:lastPrinted>
  <dcterms:created xsi:type="dcterms:W3CDTF">1996-10-08T23:32:33Z</dcterms:created>
  <dcterms:modified xsi:type="dcterms:W3CDTF">2013-11-19T03:07:24Z</dcterms:modified>
  <cp:category/>
  <cp:version/>
  <cp:contentType/>
  <cp:contentStatus/>
</cp:coreProperties>
</file>